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C\Desktop\Белгород 30.11\ТК Белгород\"/>
    </mc:Choice>
  </mc:AlternateContent>
  <bookViews>
    <workbookView xWindow="0" yWindow="0" windowWidth="12315" windowHeight="8700"/>
  </bookViews>
  <sheets>
    <sheet name="Лист1" sheetId="1" r:id="rId1"/>
  </sheets>
  <definedNames>
    <definedName name="_xlnm._FilterDatabase" localSheetId="0" hidden="1">Лист1!$A$1:$L$33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 l="1"/>
  <c r="D25" i="1" l="1"/>
  <c r="D24" i="1"/>
  <c r="D23" i="1"/>
  <c r="D22" i="1"/>
  <c r="H25" i="1"/>
  <c r="H24" i="1"/>
  <c r="H23" i="1"/>
  <c r="H22" i="1"/>
  <c r="H21" i="1"/>
  <c r="L25" i="1"/>
  <c r="L24" i="1"/>
  <c r="L23" i="1"/>
  <c r="L22" i="1"/>
  <c r="L21" i="1"/>
  <c r="K15" i="1"/>
  <c r="E14" i="1"/>
  <c r="G14" i="1" s="1"/>
  <c r="K14" i="1" s="1"/>
  <c r="E13" i="1"/>
  <c r="G13" i="1" s="1"/>
  <c r="K13" i="1" s="1"/>
  <c r="E12" i="1"/>
  <c r="G12" i="1" s="1"/>
  <c r="K12" i="1" s="1"/>
  <c r="E11" i="1"/>
  <c r="G11" i="1" s="1"/>
  <c r="K11" i="1" s="1"/>
  <c r="I11" i="1" l="1"/>
  <c r="I12" i="1"/>
  <c r="I13" i="1"/>
  <c r="I14" i="1"/>
</calcChain>
</file>

<file path=xl/sharedStrings.xml><?xml version="1.0" encoding="utf-8"?>
<sst xmlns="http://schemas.openxmlformats.org/spreadsheetml/2006/main" count="43" uniqueCount="42">
  <si>
    <t>наименование предприятия</t>
  </si>
  <si>
    <t>Технологическая карта кулинарного изделия (блюда) №</t>
  </si>
  <si>
    <t>Наименование кулинарного изделия (блюда):</t>
  </si>
  <si>
    <t>Какао с молоком</t>
  </si>
  <si>
    <t>Номер рецептуры:</t>
  </si>
  <si>
    <t>Наименование сборника рецептур:</t>
  </si>
  <si>
    <t>Сборник рецептур блюд и кулинарных изделий для питания школьников /Под ред. М.П. Могильного.- М.: ДеЛи принт, 2005,-628с.</t>
  </si>
  <si>
    <t>Наименование сырья</t>
  </si>
  <si>
    <t>Расход сырья и полуфабрикатов</t>
  </si>
  <si>
    <t>Брутто, г</t>
  </si>
  <si>
    <t>Нетто, г</t>
  </si>
  <si>
    <t>Брутто, кг</t>
  </si>
  <si>
    <t>Нетто, кг</t>
  </si>
  <si>
    <t>Какао-порошок</t>
  </si>
  <si>
    <t>Молоко</t>
  </si>
  <si>
    <t>Вода</t>
  </si>
  <si>
    <t>Сахар-песок</t>
  </si>
  <si>
    <t>Выход готового блюда</t>
  </si>
  <si>
    <t>-</t>
  </si>
  <si>
    <t>Технология приготовления с указанием процессов приготовления и технологических режимов</t>
  </si>
  <si>
    <t>Химический состав, витамины и микроэлементы на 1 порцию</t>
  </si>
  <si>
    <t>Калорийность</t>
  </si>
  <si>
    <t>Кальций</t>
  </si>
  <si>
    <t>Витамин В1</t>
  </si>
  <si>
    <t>Белки</t>
  </si>
  <si>
    <t>Магний</t>
  </si>
  <si>
    <t>Витамин В2</t>
  </si>
  <si>
    <t>Жиры</t>
  </si>
  <si>
    <t>Железо</t>
  </si>
  <si>
    <t>Витамин Е</t>
  </si>
  <si>
    <t>Углеводы</t>
  </si>
  <si>
    <t>ВитаминС</t>
  </si>
  <si>
    <t>Цинк</t>
  </si>
  <si>
    <t>Витамин А</t>
  </si>
  <si>
    <t>Фосфор</t>
  </si>
  <si>
    <t>Йод</t>
  </si>
  <si>
    <t>Свойства блюда:</t>
  </si>
  <si>
    <t>Свойство</t>
  </si>
  <si>
    <t>Значение</t>
  </si>
  <si>
    <t>Калькулятор</t>
  </si>
  <si>
    <t xml:space="preserve">Утверждаю: </t>
  </si>
  <si>
    <r>
      <t xml:space="preserve">Какао кладут в посуду, смешивают с сахаром, добавляют небольшое количество кипятка (100 мл) и растирают до однородной массы, затем при постоянном помешивании вливают кипяченое горячее молоко, остальной кипяток и доводят до кипения.                                                                  </t>
    </r>
    <r>
      <rPr>
        <b/>
        <sz val="8"/>
        <rFont val="Arial"/>
        <family val="2"/>
        <charset val="204"/>
      </rPr>
      <t xml:space="preserve">Характеристика блюда на выходе: </t>
    </r>
    <r>
      <rPr>
        <sz val="8"/>
        <rFont val="Arial"/>
        <family val="2"/>
        <charset val="204"/>
      </rPr>
      <t xml:space="preserve">Внешний вид: жидкость светло-шоколадного цвета, налита в стакан. Консистенция: жидкая. Цвет: светло-шоколадный. Вкус: сладкий, с привкусом какао и молока. Запах: свойственный какао.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</si>
</sst>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&quot; порц&quot;"/>
    <numFmt numFmtId="165" formatCode="0.000"/>
  </numFmts>
  <fonts count="7" x14ac:knownFonts="1">
    <font>
      <sz val="11"/>
      <color theme="1"/>
      <name val="Calibri"/>
      <family val="2"/>
      <charset val="204"/>
      <scheme val="minor"/>
    </font>
    <font>
      <i/>
      <sz val="8"/>
      <name val="Arial"/>
      <family val="2"/>
      <charset val="204"/>
    </font>
    <font>
      <sz val="6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1" xfId="0" applyFont="1" applyBorder="1"/>
    <xf numFmtId="0" fontId="1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centerContinuous"/>
    </xf>
    <xf numFmtId="0" fontId="2" fillId="0" borderId="0" xfId="0" applyFont="1"/>
    <xf numFmtId="0" fontId="3" fillId="0" borderId="0" xfId="0" applyNumberFormat="1" applyFont="1" applyAlignment="1">
      <alignment horizontal="right" vertical="center"/>
    </xf>
    <xf numFmtId="0" fontId="3" fillId="0" borderId="0" xfId="0" applyNumberFormat="1" applyFont="1" applyAlignment="1">
      <alignment horizontal="left" vertical="center"/>
    </xf>
    <xf numFmtId="0" fontId="4" fillId="0" borderId="0" xfId="0" applyFont="1"/>
    <xf numFmtId="0" fontId="1" fillId="0" borderId="0" xfId="0" applyNumberFormat="1" applyFont="1" applyAlignment="1"/>
    <xf numFmtId="0" fontId="4" fillId="0" borderId="2" xfId="0" applyNumberFormat="1" applyFont="1" applyBorder="1" applyAlignment="1">
      <alignment horizontal="center" vertical="center"/>
    </xf>
    <xf numFmtId="0" fontId="4" fillId="0" borderId="4" xfId="0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5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3" xfId="0" applyNumberFormat="1" applyFont="1" applyBorder="1" applyAlignment="1">
      <alignment horizontal="center" vertical="center"/>
    </xf>
    <xf numFmtId="0" fontId="5" fillId="0" borderId="3" xfId="0" applyNumberFormat="1" applyFont="1" applyBorder="1" applyAlignment="1">
      <alignment wrapText="1"/>
    </xf>
    <xf numFmtId="0" fontId="4" fillId="0" borderId="11" xfId="0" applyNumberFormat="1" applyFont="1" applyBorder="1" applyAlignment="1">
      <alignment horizontal="center"/>
    </xf>
    <xf numFmtId="0" fontId="4" fillId="0" borderId="13" xfId="0" applyNumberFormat="1" applyFont="1" applyBorder="1" applyAlignment="1">
      <alignment horizontal="center"/>
    </xf>
    <xf numFmtId="0" fontId="4" fillId="0" borderId="12" xfId="0" applyNumberFormat="1" applyFont="1" applyBorder="1" applyAlignment="1">
      <alignment horizontal="center"/>
    </xf>
    <xf numFmtId="0" fontId="4" fillId="0" borderId="3" xfId="0" applyNumberFormat="1" applyFont="1" applyBorder="1" applyAlignment="1">
      <alignment horizontal="center"/>
    </xf>
    <xf numFmtId="0" fontId="6" fillId="0" borderId="0" xfId="0" applyFont="1"/>
    <xf numFmtId="0" fontId="6" fillId="0" borderId="1" xfId="0" applyFont="1" applyBorder="1"/>
    <xf numFmtId="1" fontId="6" fillId="0" borderId="1" xfId="0" applyNumberFormat="1" applyFont="1" applyBorder="1" applyAlignment="1">
      <alignment horizontal="left"/>
    </xf>
    <xf numFmtId="1" fontId="6" fillId="0" borderId="1" xfId="0" applyNumberFormat="1" applyFont="1" applyBorder="1" applyAlignment="1">
      <alignment horizontal="left"/>
    </xf>
    <xf numFmtId="0" fontId="6" fillId="0" borderId="1" xfId="0" applyNumberFormat="1" applyFont="1" applyBorder="1" applyAlignment="1">
      <alignment wrapText="1"/>
    </xf>
    <xf numFmtId="0" fontId="6" fillId="0" borderId="1" xfId="0" applyNumberFormat="1" applyFont="1" applyBorder="1" applyAlignment="1">
      <alignment horizontal="left" wrapText="1"/>
    </xf>
    <xf numFmtId="164" fontId="6" fillId="0" borderId="3" xfId="0" applyNumberFormat="1" applyFont="1" applyBorder="1" applyAlignment="1">
      <alignment horizontal="center" vertical="center"/>
    </xf>
    <xf numFmtId="0" fontId="6" fillId="0" borderId="3" xfId="0" applyNumberFormat="1" applyFont="1" applyBorder="1" applyAlignment="1">
      <alignment horizontal="center" vertical="center"/>
    </xf>
    <xf numFmtId="0" fontId="6" fillId="0" borderId="6" xfId="0" applyFont="1" applyBorder="1"/>
    <xf numFmtId="2" fontId="6" fillId="0" borderId="6" xfId="0" applyNumberFormat="1" applyFont="1" applyBorder="1" applyAlignment="1">
      <alignment horizontal="center"/>
    </xf>
    <xf numFmtId="0" fontId="6" fillId="0" borderId="7" xfId="0" applyFont="1" applyBorder="1" applyAlignment="1">
      <alignment horizontal="left"/>
    </xf>
    <xf numFmtId="0" fontId="6" fillId="0" borderId="8" xfId="0" applyFont="1" applyBorder="1" applyAlignment="1">
      <alignment horizontal="left"/>
    </xf>
    <xf numFmtId="2" fontId="6" fillId="0" borderId="7" xfId="0" applyNumberFormat="1" applyFont="1" applyBorder="1" applyAlignment="1">
      <alignment horizontal="center"/>
    </xf>
    <xf numFmtId="2" fontId="6" fillId="0" borderId="9" xfId="0" applyNumberFormat="1" applyFont="1" applyBorder="1" applyAlignment="1">
      <alignment horizontal="center"/>
    </xf>
    <xf numFmtId="0" fontId="6" fillId="0" borderId="3" xfId="0" applyNumberFormat="1" applyFont="1" applyBorder="1" applyAlignment="1">
      <alignment horizontal="left"/>
    </xf>
    <xf numFmtId="0" fontId="6" fillId="0" borderId="3" xfId="0" applyNumberFormat="1" applyFont="1" applyBorder="1" applyAlignment="1">
      <alignment horizontal="center"/>
    </xf>
    <xf numFmtId="1" fontId="6" fillId="0" borderId="3" xfId="0" applyNumberFormat="1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3" xfId="0" applyNumberFormat="1" applyFont="1" applyBorder="1" applyAlignment="1">
      <alignment wrapText="1"/>
    </xf>
    <xf numFmtId="0" fontId="6" fillId="0" borderId="14" xfId="0" applyFont="1" applyBorder="1" applyAlignment="1">
      <alignment horizontal="left"/>
    </xf>
    <xf numFmtId="0" fontId="6" fillId="0" borderId="15" xfId="0" applyFont="1" applyBorder="1" applyAlignment="1">
      <alignment horizontal="left"/>
    </xf>
    <xf numFmtId="165" fontId="6" fillId="0" borderId="15" xfId="0" applyNumberFormat="1" applyFont="1" applyBorder="1" applyAlignment="1">
      <alignment horizontal="center"/>
    </xf>
    <xf numFmtId="165" fontId="6" fillId="0" borderId="15" xfId="0" applyNumberFormat="1" applyFont="1" applyBorder="1" applyAlignment="1">
      <alignment horizontal="left"/>
    </xf>
    <xf numFmtId="165" fontId="6" fillId="0" borderId="16" xfId="0" applyNumberFormat="1" applyFont="1" applyBorder="1" applyAlignment="1">
      <alignment horizontal="center"/>
    </xf>
    <xf numFmtId="0" fontId="6" fillId="0" borderId="17" xfId="0" applyFont="1" applyBorder="1" applyAlignment="1">
      <alignment horizontal="left"/>
    </xf>
    <xf numFmtId="0" fontId="6" fillId="0" borderId="18" xfId="0" applyFont="1" applyBorder="1" applyAlignment="1">
      <alignment horizontal="left"/>
    </xf>
    <xf numFmtId="165" fontId="6" fillId="0" borderId="18" xfId="0" applyNumberFormat="1" applyFont="1" applyBorder="1" applyAlignment="1">
      <alignment horizontal="center"/>
    </xf>
    <xf numFmtId="165" fontId="6" fillId="0" borderId="18" xfId="0" applyNumberFormat="1" applyFont="1" applyBorder="1" applyAlignment="1">
      <alignment horizontal="left"/>
    </xf>
    <xf numFmtId="165" fontId="6" fillId="0" borderId="19" xfId="0" applyNumberFormat="1" applyFont="1" applyBorder="1" applyAlignment="1">
      <alignment horizontal="center"/>
    </xf>
    <xf numFmtId="0" fontId="6" fillId="0" borderId="20" xfId="0" applyFont="1" applyBorder="1" applyAlignment="1">
      <alignment horizontal="left"/>
    </xf>
    <xf numFmtId="0" fontId="6" fillId="0" borderId="21" xfId="0" applyFont="1" applyBorder="1" applyAlignment="1">
      <alignment horizontal="left"/>
    </xf>
    <xf numFmtId="0" fontId="6" fillId="0" borderId="21" xfId="0" applyFont="1" applyBorder="1" applyAlignment="1">
      <alignment horizontal="center"/>
    </xf>
    <xf numFmtId="165" fontId="6" fillId="0" borderId="21" xfId="0" applyNumberFormat="1" applyFont="1" applyBorder="1" applyAlignment="1">
      <alignment horizontal="left"/>
    </xf>
    <xf numFmtId="165" fontId="6" fillId="0" borderId="21" xfId="0" applyNumberFormat="1" applyFont="1" applyBorder="1" applyAlignment="1">
      <alignment horizontal="center"/>
    </xf>
    <xf numFmtId="0" fontId="6" fillId="0" borderId="2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tabSelected="1" topLeftCell="A10" workbookViewId="0">
      <selection activeCell="A4" sqref="A4:L33"/>
    </sheetView>
  </sheetViews>
  <sheetFormatPr defaultRowHeight="15" x14ac:dyDescent="0.25"/>
  <sheetData>
    <row r="1" spans="1:12" x14ac:dyDescent="0.25">
      <c r="A1" s="1"/>
      <c r="B1" s="1"/>
      <c r="C1" s="1"/>
      <c r="D1" s="2"/>
      <c r="E1" s="2"/>
      <c r="F1" s="2"/>
      <c r="G1" s="2"/>
      <c r="H1" s="8"/>
      <c r="I1" s="8"/>
      <c r="J1" s="8"/>
      <c r="K1" s="8"/>
      <c r="L1" s="8"/>
    </row>
    <row r="2" spans="1:12" x14ac:dyDescent="0.25">
      <c r="A2" s="3" t="s">
        <v>0</v>
      </c>
      <c r="B2" s="3"/>
      <c r="C2" s="3"/>
      <c r="D2" s="4"/>
      <c r="E2" s="4"/>
      <c r="F2" s="4"/>
      <c r="G2" s="4"/>
      <c r="H2" s="4"/>
      <c r="I2" s="4"/>
      <c r="J2" s="4"/>
      <c r="K2" s="4"/>
      <c r="L2" s="4"/>
    </row>
    <row r="3" spans="1:12" ht="15.75" x14ac:dyDescent="0.25">
      <c r="A3" s="5"/>
      <c r="B3" s="5"/>
      <c r="C3" s="5"/>
      <c r="D3" s="5"/>
      <c r="E3" s="5"/>
      <c r="F3" s="5"/>
      <c r="G3" s="5"/>
      <c r="H3" s="5"/>
      <c r="I3" s="5"/>
      <c r="J3" s="5" t="s">
        <v>1</v>
      </c>
      <c r="K3" s="6"/>
      <c r="L3" s="6"/>
    </row>
    <row r="4" spans="1:12" x14ac:dyDescent="0.25">
      <c r="A4" s="20" t="s">
        <v>2</v>
      </c>
      <c r="B4" s="20"/>
      <c r="C4" s="20"/>
      <c r="D4" s="21"/>
      <c r="E4" s="21"/>
      <c r="F4" s="21" t="s">
        <v>3</v>
      </c>
      <c r="G4" s="21"/>
      <c r="H4" s="21"/>
      <c r="I4" s="21"/>
      <c r="J4" s="21"/>
      <c r="K4" s="21"/>
      <c r="L4" s="21"/>
    </row>
    <row r="5" spans="1:12" x14ac:dyDescent="0.25">
      <c r="A5" s="20" t="s">
        <v>4</v>
      </c>
      <c r="B5" s="22"/>
      <c r="C5" s="23"/>
      <c r="D5" s="23"/>
      <c r="E5" s="23">
        <v>382</v>
      </c>
      <c r="F5" s="23"/>
      <c r="G5" s="23"/>
      <c r="H5" s="23"/>
      <c r="I5" s="23"/>
      <c r="J5" s="23"/>
      <c r="K5" s="20"/>
      <c r="L5" s="20"/>
    </row>
    <row r="6" spans="1:12" ht="36.75" customHeight="1" x14ac:dyDescent="0.25">
      <c r="A6" s="20" t="s">
        <v>5</v>
      </c>
      <c r="B6" s="20"/>
      <c r="C6" s="24"/>
      <c r="D6" s="24"/>
      <c r="E6" s="25" t="s">
        <v>6</v>
      </c>
      <c r="F6" s="25"/>
      <c r="G6" s="25"/>
      <c r="H6" s="25"/>
      <c r="I6" s="25"/>
      <c r="J6" s="25"/>
      <c r="K6" s="25"/>
      <c r="L6" s="25"/>
    </row>
    <row r="7" spans="1:12" x14ac:dyDescent="0.25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</row>
    <row r="8" spans="1:12" x14ac:dyDescent="0.25">
      <c r="A8" s="9" t="s">
        <v>7</v>
      </c>
      <c r="B8" s="9"/>
      <c r="C8" s="9"/>
      <c r="D8" s="9"/>
      <c r="E8" s="14" t="s">
        <v>8</v>
      </c>
      <c r="F8" s="14"/>
      <c r="G8" s="14"/>
      <c r="H8" s="14"/>
      <c r="I8" s="14"/>
      <c r="J8" s="14"/>
      <c r="K8" s="14"/>
      <c r="L8" s="14"/>
    </row>
    <row r="9" spans="1:12" x14ac:dyDescent="0.25">
      <c r="A9" s="10"/>
      <c r="B9" s="11"/>
      <c r="C9" s="11"/>
      <c r="D9" s="11"/>
      <c r="E9" s="26">
        <v>1</v>
      </c>
      <c r="F9" s="26"/>
      <c r="G9" s="26"/>
      <c r="H9" s="26"/>
      <c r="I9" s="26">
        <v>100</v>
      </c>
      <c r="J9" s="26"/>
      <c r="K9" s="26"/>
      <c r="L9" s="26"/>
    </row>
    <row r="10" spans="1:12" x14ac:dyDescent="0.25">
      <c r="A10" s="12"/>
      <c r="B10" s="13"/>
      <c r="C10" s="13"/>
      <c r="D10" s="13"/>
      <c r="E10" s="27" t="s">
        <v>9</v>
      </c>
      <c r="F10" s="27"/>
      <c r="G10" s="27" t="s">
        <v>10</v>
      </c>
      <c r="H10" s="27"/>
      <c r="I10" s="27" t="s">
        <v>11</v>
      </c>
      <c r="J10" s="27"/>
      <c r="K10" s="27" t="s">
        <v>12</v>
      </c>
      <c r="L10" s="27"/>
    </row>
    <row r="11" spans="1:12" x14ac:dyDescent="0.25">
      <c r="A11" s="28" t="s">
        <v>13</v>
      </c>
      <c r="B11" s="28"/>
      <c r="C11" s="28"/>
      <c r="D11" s="28"/>
      <c r="E11" s="29">
        <f>4*G15/200</f>
        <v>4</v>
      </c>
      <c r="F11" s="29"/>
      <c r="G11" s="29">
        <f>E11</f>
        <v>4</v>
      </c>
      <c r="H11" s="29"/>
      <c r="I11" s="29">
        <f>E11*0.1</f>
        <v>0.4</v>
      </c>
      <c r="J11" s="29"/>
      <c r="K11" s="29">
        <f>G11*0.1</f>
        <v>0.4</v>
      </c>
      <c r="L11" s="29"/>
    </row>
    <row r="12" spans="1:12" x14ac:dyDescent="0.25">
      <c r="A12" s="30" t="s">
        <v>14</v>
      </c>
      <c r="B12" s="31"/>
      <c r="C12" s="31"/>
      <c r="D12" s="31"/>
      <c r="E12" s="32">
        <f>100*G15/200</f>
        <v>100</v>
      </c>
      <c r="F12" s="33"/>
      <c r="G12" s="29">
        <f>E12</f>
        <v>100</v>
      </c>
      <c r="H12" s="29"/>
      <c r="I12" s="29">
        <f>E12*0.1</f>
        <v>10</v>
      </c>
      <c r="J12" s="29"/>
      <c r="K12" s="29">
        <f>G12*0.1</f>
        <v>10</v>
      </c>
      <c r="L12" s="29"/>
    </row>
    <row r="13" spans="1:12" x14ac:dyDescent="0.25">
      <c r="A13" s="30" t="s">
        <v>15</v>
      </c>
      <c r="B13" s="31"/>
      <c r="C13" s="31"/>
      <c r="D13" s="31"/>
      <c r="E13" s="32">
        <f>110*G15/200</f>
        <v>110</v>
      </c>
      <c r="F13" s="33"/>
      <c r="G13" s="29">
        <f>E13</f>
        <v>110</v>
      </c>
      <c r="H13" s="29"/>
      <c r="I13" s="29">
        <f>E13*0.1</f>
        <v>11</v>
      </c>
      <c r="J13" s="29"/>
      <c r="K13" s="29">
        <f>G13*0.1</f>
        <v>11</v>
      </c>
      <c r="L13" s="29"/>
    </row>
    <row r="14" spans="1:12" x14ac:dyDescent="0.25">
      <c r="A14" s="30" t="s">
        <v>16</v>
      </c>
      <c r="B14" s="31"/>
      <c r="C14" s="31"/>
      <c r="D14" s="31"/>
      <c r="E14" s="32">
        <f>20*G15/200</f>
        <v>20</v>
      </c>
      <c r="F14" s="33"/>
      <c r="G14" s="29">
        <f>E14</f>
        <v>20</v>
      </c>
      <c r="H14" s="29"/>
      <c r="I14" s="29">
        <f>E14*0.1</f>
        <v>2</v>
      </c>
      <c r="J14" s="29"/>
      <c r="K14" s="29">
        <f>G14*0.1</f>
        <v>2</v>
      </c>
      <c r="L14" s="29"/>
    </row>
    <row r="15" spans="1:12" x14ac:dyDescent="0.25">
      <c r="A15" s="34" t="s">
        <v>17</v>
      </c>
      <c r="B15" s="34"/>
      <c r="C15" s="34"/>
      <c r="D15" s="34"/>
      <c r="E15" s="35" t="s">
        <v>18</v>
      </c>
      <c r="F15" s="35"/>
      <c r="G15" s="36">
        <v>200</v>
      </c>
      <c r="H15" s="36"/>
      <c r="I15" s="35" t="s">
        <v>18</v>
      </c>
      <c r="J15" s="35"/>
      <c r="K15" s="35">
        <f>G15*0.1</f>
        <v>20</v>
      </c>
      <c r="L15" s="35"/>
    </row>
    <row r="16" spans="1:12" x14ac:dyDescent="0.25">
      <c r="A16" s="20"/>
      <c r="B16" s="20"/>
      <c r="C16" s="20"/>
      <c r="D16" s="20"/>
      <c r="E16" s="20"/>
      <c r="F16" s="20"/>
      <c r="G16" s="37"/>
      <c r="H16" s="37"/>
      <c r="I16" s="20"/>
      <c r="J16" s="20"/>
      <c r="K16" s="20"/>
      <c r="L16" s="20"/>
    </row>
    <row r="17" spans="1:12" x14ac:dyDescent="0.25">
      <c r="A17" s="7" t="s">
        <v>19</v>
      </c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</row>
    <row r="18" spans="1:12" ht="59.25" customHeight="1" x14ac:dyDescent="0.25">
      <c r="A18" s="15" t="s">
        <v>41</v>
      </c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</row>
    <row r="19" spans="1:12" x14ac:dyDescent="0.25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</row>
    <row r="20" spans="1:12" x14ac:dyDescent="0.25">
      <c r="A20" s="7" t="s">
        <v>20</v>
      </c>
      <c r="B20" s="7"/>
      <c r="C20" s="7"/>
      <c r="D20" s="20"/>
      <c r="E20" s="20"/>
      <c r="F20" s="20"/>
      <c r="G20" s="20"/>
      <c r="H20" s="20"/>
      <c r="I20" s="20"/>
      <c r="J20" s="20"/>
      <c r="K20" s="20"/>
      <c r="L20" s="20"/>
    </row>
    <row r="21" spans="1:12" x14ac:dyDescent="0.25">
      <c r="A21" s="39" t="s">
        <v>21</v>
      </c>
      <c r="B21" s="40"/>
      <c r="C21" s="40"/>
      <c r="D21" s="41">
        <f>D22*4+D23*9+D24*4</f>
        <v>149.30000000000001</v>
      </c>
      <c r="E21" s="42" t="s">
        <v>22</v>
      </c>
      <c r="F21" s="42"/>
      <c r="G21" s="42"/>
      <c r="H21" s="41">
        <f>102.6*G15/200</f>
        <v>102.6</v>
      </c>
      <c r="I21" s="40" t="s">
        <v>23</v>
      </c>
      <c r="J21" s="40"/>
      <c r="K21" s="40"/>
      <c r="L21" s="43">
        <f>0.06*G15/200</f>
        <v>0.06</v>
      </c>
    </row>
    <row r="22" spans="1:12" x14ac:dyDescent="0.25">
      <c r="A22" s="44" t="s">
        <v>24</v>
      </c>
      <c r="B22" s="45"/>
      <c r="C22" s="45"/>
      <c r="D22" s="46">
        <f>3.5*G15/200</f>
        <v>3.5</v>
      </c>
      <c r="E22" s="47" t="s">
        <v>25</v>
      </c>
      <c r="F22" s="47"/>
      <c r="G22" s="47"/>
      <c r="H22" s="46">
        <f>24.8*G15/200</f>
        <v>24.8</v>
      </c>
      <c r="I22" s="45" t="s">
        <v>26</v>
      </c>
      <c r="J22" s="45"/>
      <c r="K22" s="45"/>
      <c r="L22" s="48">
        <f>0.01*G15/200</f>
        <v>0.01</v>
      </c>
    </row>
    <row r="23" spans="1:12" x14ac:dyDescent="0.25">
      <c r="A23" s="44" t="s">
        <v>27</v>
      </c>
      <c r="B23" s="45"/>
      <c r="C23" s="45"/>
      <c r="D23" s="46">
        <f>3.7*G15/200</f>
        <v>3.7</v>
      </c>
      <c r="E23" s="47" t="s">
        <v>28</v>
      </c>
      <c r="F23" s="47"/>
      <c r="G23" s="47"/>
      <c r="H23" s="46">
        <f>0.48*G15/200</f>
        <v>0.48</v>
      </c>
      <c r="I23" s="45" t="s">
        <v>29</v>
      </c>
      <c r="J23" s="45"/>
      <c r="K23" s="45"/>
      <c r="L23" s="48">
        <f>0.4*G15/200</f>
        <v>0.4</v>
      </c>
    </row>
    <row r="24" spans="1:12" x14ac:dyDescent="0.25">
      <c r="A24" s="44" t="s">
        <v>30</v>
      </c>
      <c r="B24" s="45"/>
      <c r="C24" s="45"/>
      <c r="D24" s="46">
        <f>25.5*G15/200</f>
        <v>25.5</v>
      </c>
      <c r="E24" s="47" t="s">
        <v>31</v>
      </c>
      <c r="F24" s="47"/>
      <c r="G24" s="47"/>
      <c r="H24" s="46">
        <f>2.4*G15/200</f>
        <v>2.4</v>
      </c>
      <c r="I24" s="45" t="s">
        <v>32</v>
      </c>
      <c r="J24" s="45"/>
      <c r="K24" s="45"/>
      <c r="L24" s="48">
        <f>1*G15/200</f>
        <v>1</v>
      </c>
    </row>
    <row r="25" spans="1:12" x14ac:dyDescent="0.25">
      <c r="A25" s="49" t="s">
        <v>33</v>
      </c>
      <c r="B25" s="50"/>
      <c r="C25" s="50"/>
      <c r="D25" s="51">
        <f>0.04*G15/200</f>
        <v>0.04</v>
      </c>
      <c r="E25" s="52" t="s">
        <v>34</v>
      </c>
      <c r="F25" s="52"/>
      <c r="G25" s="52"/>
      <c r="H25" s="53">
        <f>178*G15/200</f>
        <v>178</v>
      </c>
      <c r="I25" s="50" t="s">
        <v>35</v>
      </c>
      <c r="J25" s="50"/>
      <c r="K25" s="50"/>
      <c r="L25" s="54">
        <f>0.001*G15/200</f>
        <v>1E-3</v>
      </c>
    </row>
    <row r="26" spans="1:12" x14ac:dyDescent="0.25">
      <c r="A26" s="7" t="s">
        <v>36</v>
      </c>
      <c r="B26" s="7"/>
      <c r="C26" s="7"/>
      <c r="D26" s="20"/>
      <c r="E26" s="20"/>
      <c r="F26" s="20"/>
      <c r="G26" s="20"/>
      <c r="H26" s="20"/>
      <c r="I26" s="20"/>
      <c r="J26" s="20"/>
      <c r="K26" s="20"/>
      <c r="L26" s="20"/>
    </row>
    <row r="27" spans="1:12" x14ac:dyDescent="0.25">
      <c r="A27" s="16" t="s">
        <v>37</v>
      </c>
      <c r="B27" s="17"/>
      <c r="C27" s="17"/>
      <c r="D27" s="17"/>
      <c r="E27" s="18"/>
      <c r="F27" s="19" t="s">
        <v>38</v>
      </c>
      <c r="G27" s="19"/>
      <c r="H27" s="19"/>
      <c r="I27" s="19"/>
      <c r="J27" s="19"/>
      <c r="K27" s="20"/>
      <c r="L27" s="20"/>
    </row>
    <row r="28" spans="1:12" x14ac:dyDescent="0.25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</row>
    <row r="29" spans="1:12" x14ac:dyDescent="0.25">
      <c r="A29" s="20" t="s">
        <v>39</v>
      </c>
      <c r="B29" s="20"/>
      <c r="C29" s="21"/>
      <c r="D29" s="21"/>
      <c r="E29" s="20"/>
      <c r="F29" s="20"/>
      <c r="G29" s="20"/>
      <c r="H29" s="20"/>
      <c r="I29" s="20"/>
      <c r="J29" s="20"/>
      <c r="K29" s="20"/>
      <c r="L29" s="20"/>
    </row>
    <row r="30" spans="1:12" x14ac:dyDescent="0.25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</row>
    <row r="31" spans="1:12" x14ac:dyDescent="0.25">
      <c r="A31" s="20"/>
      <c r="B31" s="20"/>
      <c r="C31" s="21"/>
      <c r="D31" s="21"/>
      <c r="E31" s="20"/>
      <c r="F31" s="20"/>
      <c r="G31" s="20"/>
      <c r="H31" s="20"/>
      <c r="I31" s="20"/>
      <c r="J31" s="20"/>
      <c r="K31" s="20"/>
      <c r="L31" s="20"/>
    </row>
    <row r="32" spans="1:12" x14ac:dyDescent="0.25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</row>
    <row r="33" spans="1:12" x14ac:dyDescent="0.25">
      <c r="A33" s="20" t="s">
        <v>40</v>
      </c>
      <c r="B33" s="20"/>
      <c r="C33" s="21"/>
      <c r="D33" s="21"/>
      <c r="E33" s="20"/>
      <c r="F33" s="20"/>
      <c r="G33" s="20"/>
      <c r="H33" s="20"/>
      <c r="I33" s="20"/>
      <c r="J33" s="20"/>
      <c r="K33" s="20"/>
      <c r="L33" s="20"/>
    </row>
  </sheetData>
  <autoFilter ref="A1:L33"/>
  <mergeCells count="55">
    <mergeCell ref="E6:L6"/>
    <mergeCell ref="A27:E27"/>
    <mergeCell ref="F27:J27"/>
    <mergeCell ref="E22:G22"/>
    <mergeCell ref="E23:G23"/>
    <mergeCell ref="E24:G24"/>
    <mergeCell ref="E25:G25"/>
    <mergeCell ref="A21:C21"/>
    <mergeCell ref="A22:C22"/>
    <mergeCell ref="A23:C23"/>
    <mergeCell ref="A24:C24"/>
    <mergeCell ref="A25:C25"/>
    <mergeCell ref="I24:K24"/>
    <mergeCell ref="I25:K25"/>
    <mergeCell ref="I15:J15"/>
    <mergeCell ref="K15:L15"/>
    <mergeCell ref="C5:D5"/>
    <mergeCell ref="E5:J5"/>
    <mergeCell ref="I21:K21"/>
    <mergeCell ref="I22:K22"/>
    <mergeCell ref="I23:K23"/>
    <mergeCell ref="E21:G21"/>
    <mergeCell ref="G16:H16"/>
    <mergeCell ref="A18:L18"/>
    <mergeCell ref="A14:D14"/>
    <mergeCell ref="E14:F14"/>
    <mergeCell ref="G14:H14"/>
    <mergeCell ref="I14:J14"/>
    <mergeCell ref="K14:L14"/>
    <mergeCell ref="A15:D15"/>
    <mergeCell ref="E15:F15"/>
    <mergeCell ref="G15:H15"/>
    <mergeCell ref="A12:D12"/>
    <mergeCell ref="E12:F12"/>
    <mergeCell ref="G12:H12"/>
    <mergeCell ref="I12:J12"/>
    <mergeCell ref="K12:L12"/>
    <mergeCell ref="A13:D13"/>
    <mergeCell ref="E13:F13"/>
    <mergeCell ref="G13:H13"/>
    <mergeCell ref="I13:J13"/>
    <mergeCell ref="K13:L13"/>
    <mergeCell ref="K10:L10"/>
    <mergeCell ref="A11:D11"/>
    <mergeCell ref="E11:F11"/>
    <mergeCell ref="G11:H11"/>
    <mergeCell ref="I11:J11"/>
    <mergeCell ref="K11:L11"/>
    <mergeCell ref="A8:D10"/>
    <mergeCell ref="E8:L8"/>
    <mergeCell ref="E9:H9"/>
    <mergeCell ref="I9:L9"/>
    <mergeCell ref="E10:F10"/>
    <mergeCell ref="G10:H10"/>
    <mergeCell ref="I10:J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2021-11-29T23:47:04Z</dcterms:created>
  <dcterms:modified xsi:type="dcterms:W3CDTF">2021-12-01T01:32:34Z</dcterms:modified>
</cp:coreProperties>
</file>